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250" windowHeight="11760"/>
  </bookViews>
  <sheets>
    <sheet name="валка сухостоя" sheetId="6" r:id="rId1"/>
  </sheets>
  <calcPr calcId="179021" fullPrecision="0"/>
</workbook>
</file>

<file path=xl/calcChain.xml><?xml version="1.0" encoding="utf-8"?>
<calcChain xmlns="http://schemas.openxmlformats.org/spreadsheetml/2006/main">
  <c r="F23" i="6" l="1"/>
  <c r="F9" i="6"/>
  <c r="F22" i="6" l="1"/>
  <c r="F21" i="6"/>
  <c r="F20" i="6"/>
  <c r="F10" i="6"/>
  <c r="F8" i="6"/>
  <c r="F7" i="6"/>
  <c r="F19" i="6" l="1"/>
  <c r="F11" i="6"/>
  <c r="F12" i="6" s="1"/>
  <c r="F13" i="6" s="1"/>
  <c r="F14" i="6" l="1"/>
  <c r="F15" i="6" s="1"/>
  <c r="F16" i="6" l="1"/>
  <c r="F17" i="6"/>
  <c r="F18" i="6"/>
  <c r="F25" i="6" l="1"/>
  <c r="F26" i="6" l="1"/>
  <c r="F27" i="6" s="1"/>
  <c r="F29" i="6" s="1"/>
</calcChain>
</file>

<file path=xl/comments1.xml><?xml version="1.0" encoding="utf-8"?>
<comments xmlns="http://schemas.openxmlformats.org/spreadsheetml/2006/main">
  <authors>
    <author>Автор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  <charset val="204"/>
          </rPr>
          <t>здесь процент! окрасить шрифт черным цветом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  <charset val="204"/>
          </rPr>
          <t>здесь процент! окрасить шрифт черным цветом</t>
        </r>
      </text>
    </comment>
  </commentList>
</comments>
</file>

<file path=xl/sharedStrings.xml><?xml version="1.0" encoding="utf-8"?>
<sst xmlns="http://schemas.openxmlformats.org/spreadsheetml/2006/main" count="44" uniqueCount="40">
  <si>
    <t>Статьи затрат (виды работ)</t>
  </si>
  <si>
    <t>Ед. измер.</t>
  </si>
  <si>
    <t>Кол-во</t>
  </si>
  <si>
    <t>Сумма, руб.</t>
  </si>
  <si>
    <t>Сдельная заработная плата</t>
  </si>
  <si>
    <t>Премия</t>
  </si>
  <si>
    <t>Дополнительная заработная плата</t>
  </si>
  <si>
    <t>Накладные расходы</t>
  </si>
  <si>
    <t>Плановые накопления</t>
  </si>
  <si>
    <t>Итого с плановыми накоплениями</t>
  </si>
  <si>
    <t>Итого себестоимость:</t>
  </si>
  <si>
    <t>Всего заработная плата рабочих</t>
  </si>
  <si>
    <t>Цена за ед., руб.</t>
  </si>
  <si>
    <t>ВСЕГО с входным НДС:</t>
  </si>
  <si>
    <t>Начисление  в фонд социальной защиты населения</t>
  </si>
  <si>
    <t>Страховой взнос по обязательному страхованию</t>
  </si>
  <si>
    <t xml:space="preserve">Материалы всего: </t>
  </si>
  <si>
    <t>в т.ч.</t>
  </si>
  <si>
    <t>Автотранспорт  всего:</t>
  </si>
  <si>
    <t xml:space="preserve">Сумма входного НДС, приходящаяся на сумму фактических затрат  по работам текущего содержания объектов внешнего благоустройства  </t>
  </si>
  <si>
    <t>Всего:</t>
  </si>
  <si>
    <t xml:space="preserve">ПЛАНОВАЯ СМЕТА ЗАТРАТ </t>
  </si>
  <si>
    <t xml:space="preserve">                                              на территории Первомайского района г.Минска</t>
  </si>
  <si>
    <t>№ пози- ции</t>
  </si>
  <si>
    <t>48.</t>
  </si>
  <si>
    <t>л.</t>
  </si>
  <si>
    <t>Валка деревьев хвойных и мягколиственных пород с земли с обрубкой сучьев и разделкой на коротье длиной до 0,5м, диаметром, мм:- 251-500</t>
  </si>
  <si>
    <r>
      <t>1 плотный м</t>
    </r>
    <r>
      <rPr>
        <sz val="10"/>
        <color theme="1"/>
        <rFont val="Calibri"/>
        <family val="2"/>
        <charset val="204"/>
      </rPr>
      <t>³ кряжей</t>
    </r>
  </si>
  <si>
    <t>Валка деревьев хвойных и мягколиственных пород с земли с обрубкой сучьев и разделкой на коротье длиной до 0,5м, диаметром, мм:- до 250</t>
  </si>
  <si>
    <t>52.38</t>
  </si>
  <si>
    <t>52.36</t>
  </si>
  <si>
    <t>Погрузка веток</t>
  </si>
  <si>
    <t>Погрузка кряжей</t>
  </si>
  <si>
    <r>
      <t>1м</t>
    </r>
    <r>
      <rPr>
        <sz val="10"/>
        <color theme="1"/>
        <rFont val="Calibri"/>
        <family val="2"/>
        <charset val="204"/>
      </rPr>
      <t>³</t>
    </r>
  </si>
  <si>
    <t>Бензин</t>
  </si>
  <si>
    <t>Масло М10</t>
  </si>
  <si>
    <t>Масло 2Т</t>
  </si>
  <si>
    <r>
      <t>1м</t>
    </r>
    <r>
      <rPr>
        <sz val="10"/>
        <rFont val="Calibri"/>
        <family val="2"/>
        <charset val="204"/>
      </rPr>
      <t>³</t>
    </r>
    <r>
      <rPr>
        <sz val="10"/>
        <rFont val="Times New Roman"/>
        <family val="1"/>
        <charset val="204"/>
      </rPr>
      <t>/руб</t>
    </r>
  </si>
  <si>
    <t xml:space="preserve"> по удалению упавших, опасных деревьев в 2026 году</t>
  </si>
  <si>
    <t xml:space="preserve">Вывоз отходов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</si>
</sst>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 ;\-#,##0.00\ "/>
    <numFmt numFmtId="166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4" fillId="2" borderId="0" xfId="0" applyFont="1" applyFill="1" applyAlignment="1">
      <alignment horizontal="right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2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3" xfId="1" applyNumberFormat="1" applyFont="1" applyBorder="1" applyAlignment="1">
      <alignment horizontal="center" vertical="center"/>
    </xf>
    <xf numFmtId="0" fontId="4" fillId="0" borderId="22" xfId="0" applyFont="1" applyBorder="1" applyAlignment="1">
      <alignment vertical="top" wrapText="1"/>
    </xf>
    <xf numFmtId="166" fontId="4" fillId="0" borderId="1" xfId="0" applyNumberFormat="1" applyFont="1" applyBorder="1" applyAlignment="1">
      <alignment horizontal="center" vertical="center"/>
    </xf>
    <xf numFmtId="166" fontId="4" fillId="0" borderId="9" xfId="0" applyNumberFormat="1" applyFont="1" applyBorder="1" applyAlignment="1">
      <alignment horizontal="center" vertical="center"/>
    </xf>
    <xf numFmtId="0" fontId="4" fillId="0" borderId="29" xfId="0" applyFont="1" applyBorder="1"/>
    <xf numFmtId="0" fontId="8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0" xfId="0" applyFont="1" applyBorder="1"/>
    <xf numFmtId="9" fontId="8" fillId="0" borderId="1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1" xfId="0" applyFont="1" applyBorder="1"/>
    <xf numFmtId="0" fontId="4" fillId="0" borderId="23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5" fontId="7" fillId="0" borderId="14" xfId="1" applyNumberFormat="1" applyFont="1" applyBorder="1" applyAlignment="1">
      <alignment horizontal="center" vertical="center"/>
    </xf>
    <xf numFmtId="9" fontId="8" fillId="0" borderId="4" xfId="0" applyNumberFormat="1" applyFont="1" applyFill="1" applyBorder="1" applyAlignment="1">
      <alignment vertical="center"/>
    </xf>
    <xf numFmtId="165" fontId="4" fillId="0" borderId="16" xfId="1" applyNumberFormat="1" applyFont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7" fillId="0" borderId="20" xfId="1" applyNumberFormat="1" applyFont="1" applyBorder="1" applyAlignment="1">
      <alignment horizontal="center" vertical="center"/>
    </xf>
    <xf numFmtId="0" fontId="4" fillId="0" borderId="26" xfId="0" applyFont="1" applyBorder="1" applyAlignment="1">
      <alignment vertical="top" wrapText="1"/>
    </xf>
    <xf numFmtId="9" fontId="8" fillId="0" borderId="6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65" fontId="4" fillId="0" borderId="15" xfId="1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10" fontId="8" fillId="0" borderId="5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165" fontId="7" fillId="2" borderId="20" xfId="1" applyNumberFormat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/>
    </xf>
    <xf numFmtId="165" fontId="4" fillId="2" borderId="15" xfId="1" applyNumberFormat="1" applyFont="1" applyFill="1" applyBorder="1" applyAlignment="1">
      <alignment horizontal="center" vertical="center"/>
    </xf>
    <xf numFmtId="0" fontId="4" fillId="0" borderId="32" xfId="0" applyFont="1" applyBorder="1"/>
    <xf numFmtId="0" fontId="8" fillId="2" borderId="2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9" fontId="8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4" fillId="0" borderId="14" xfId="1" applyNumberFormat="1" applyFont="1" applyBorder="1" applyAlignment="1">
      <alignment horizontal="center" vertical="center"/>
    </xf>
    <xf numFmtId="165" fontId="10" fillId="0" borderId="20" xfId="1" applyNumberFormat="1" applyFont="1" applyBorder="1" applyAlignment="1">
      <alignment horizontal="center" vertical="center"/>
    </xf>
    <xf numFmtId="0" fontId="4" fillId="0" borderId="8" xfId="0" applyFont="1" applyBorder="1"/>
    <xf numFmtId="165" fontId="4" fillId="0" borderId="27" xfId="1" applyNumberFormat="1" applyFont="1" applyBorder="1" applyAlignment="1">
      <alignment horizontal="center" vertical="center"/>
    </xf>
    <xf numFmtId="0" fontId="7" fillId="0" borderId="27" xfId="0" applyFont="1" applyBorder="1"/>
    <xf numFmtId="0" fontId="4" fillId="0" borderId="10" xfId="0" applyFont="1" applyBorder="1" applyAlignment="1">
      <alignment horizontal="center"/>
    </xf>
    <xf numFmtId="4" fontId="7" fillId="0" borderId="8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left" vertical="center"/>
    </xf>
    <xf numFmtId="0" fontId="0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left" vertical="center"/>
    </xf>
    <xf numFmtId="0" fontId="11" fillId="0" borderId="22" xfId="0" applyFont="1" applyBorder="1" applyAlignment="1">
      <alignment vertical="center" wrapText="1"/>
    </xf>
    <xf numFmtId="165" fontId="11" fillId="0" borderId="13" xfId="1" applyNumberFormat="1" applyFont="1" applyBorder="1" applyAlignment="1">
      <alignment horizontal="center" vertical="center"/>
    </xf>
    <xf numFmtId="0" fontId="4" fillId="0" borderId="3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4" fillId="0" borderId="34" xfId="0" applyFont="1" applyBorder="1" applyAlignment="1">
      <alignment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G7" sqref="G7"/>
    </sheetView>
  </sheetViews>
  <sheetFormatPr defaultRowHeight="15" x14ac:dyDescent="0.25"/>
  <cols>
    <col min="1" max="1" width="4.5703125" customWidth="1"/>
    <col min="2" max="2" width="40.42578125" customWidth="1"/>
    <col min="3" max="3" width="8.140625" customWidth="1"/>
    <col min="4" max="4" width="7.28515625" customWidth="1"/>
    <col min="5" max="5" width="7.7109375" customWidth="1"/>
    <col min="6" max="6" width="23.7109375" customWidth="1"/>
    <col min="7" max="8" width="9.140625" customWidth="1"/>
  </cols>
  <sheetData>
    <row r="1" spans="1:6" x14ac:dyDescent="0.25">
      <c r="A1" s="3"/>
      <c r="B1" s="2"/>
      <c r="C1" s="3"/>
    </row>
    <row r="2" spans="1:6" ht="10.9" customHeight="1" x14ac:dyDescent="0.25">
      <c r="A2" s="3"/>
      <c r="B2" s="91"/>
      <c r="C2" s="91"/>
      <c r="D2" s="5"/>
      <c r="E2" s="5"/>
      <c r="F2" s="2"/>
    </row>
    <row r="3" spans="1:6" x14ac:dyDescent="0.25">
      <c r="A3" s="92" t="s">
        <v>21</v>
      </c>
      <c r="B3" s="92"/>
      <c r="C3" s="92"/>
      <c r="D3" s="92"/>
      <c r="E3" s="92"/>
      <c r="F3" s="92"/>
    </row>
    <row r="4" spans="1:6" x14ac:dyDescent="0.25">
      <c r="A4" s="92" t="s">
        <v>38</v>
      </c>
      <c r="B4" s="92"/>
      <c r="C4" s="92"/>
      <c r="D4" s="92"/>
      <c r="E4" s="92"/>
      <c r="F4" s="92"/>
    </row>
    <row r="5" spans="1:6" ht="15.75" thickBot="1" x14ac:dyDescent="0.3">
      <c r="A5" s="2"/>
      <c r="B5" s="93" t="s">
        <v>22</v>
      </c>
      <c r="C5" s="93"/>
      <c r="D5" s="93"/>
      <c r="E5" s="93"/>
      <c r="F5" s="6"/>
    </row>
    <row r="6" spans="1:6" ht="51" x14ac:dyDescent="0.25">
      <c r="A6" s="7" t="s">
        <v>23</v>
      </c>
      <c r="B6" s="8" t="s">
        <v>0</v>
      </c>
      <c r="C6" s="9" t="s">
        <v>1</v>
      </c>
      <c r="D6" s="9" t="s">
        <v>2</v>
      </c>
      <c r="E6" s="9" t="s">
        <v>12</v>
      </c>
      <c r="F6" s="10" t="s">
        <v>3</v>
      </c>
    </row>
    <row r="7" spans="1:6" ht="66" customHeight="1" x14ac:dyDescent="0.25">
      <c r="A7" s="11" t="s">
        <v>24</v>
      </c>
      <c r="B7" s="12" t="s">
        <v>28</v>
      </c>
      <c r="C7" s="4" t="s">
        <v>27</v>
      </c>
      <c r="D7" s="13">
        <v>23</v>
      </c>
      <c r="E7" s="14">
        <v>20.58</v>
      </c>
      <c r="F7" s="15">
        <f>ROUND(E7*D7,2)</f>
        <v>473.34</v>
      </c>
    </row>
    <row r="8" spans="1:6" ht="52.9" customHeight="1" x14ac:dyDescent="0.25">
      <c r="A8" s="11">
        <v>48</v>
      </c>
      <c r="B8" s="16" t="s">
        <v>26</v>
      </c>
      <c r="C8" s="4" t="s">
        <v>27</v>
      </c>
      <c r="D8" s="17">
        <v>74.930000000000007</v>
      </c>
      <c r="E8" s="14">
        <v>18</v>
      </c>
      <c r="F8" s="15">
        <f t="shared" ref="F8:F9" si="0">ROUND(E8*D8,2)</f>
        <v>1348.74</v>
      </c>
    </row>
    <row r="9" spans="1:6" ht="19.149999999999999" customHeight="1" x14ac:dyDescent="0.25">
      <c r="A9" s="11" t="s">
        <v>30</v>
      </c>
      <c r="B9" s="16" t="s">
        <v>31</v>
      </c>
      <c r="C9" s="4" t="s">
        <v>33</v>
      </c>
      <c r="D9" s="18">
        <v>17.43</v>
      </c>
      <c r="E9" s="14">
        <v>5.69</v>
      </c>
      <c r="F9" s="15">
        <f t="shared" si="0"/>
        <v>99.18</v>
      </c>
    </row>
    <row r="10" spans="1:6" x14ac:dyDescent="0.25">
      <c r="A10" s="11" t="s">
        <v>29</v>
      </c>
      <c r="B10" s="16" t="s">
        <v>32</v>
      </c>
      <c r="C10" s="4" t="s">
        <v>33</v>
      </c>
      <c r="D10" s="18">
        <v>97.93</v>
      </c>
      <c r="E10" s="14">
        <v>4.26</v>
      </c>
      <c r="F10" s="15">
        <f t="shared" ref="F10" si="1">ROUND(E10*D10,2)</f>
        <v>417.18</v>
      </c>
    </row>
    <row r="11" spans="1:6" x14ac:dyDescent="0.25">
      <c r="A11" s="19"/>
      <c r="B11" s="86" t="s">
        <v>4</v>
      </c>
      <c r="C11" s="20"/>
      <c r="D11" s="21"/>
      <c r="E11" s="22"/>
      <c r="F11" s="87">
        <f>SUM(F7:F10)</f>
        <v>2338.44</v>
      </c>
    </row>
    <row r="12" spans="1:6" x14ac:dyDescent="0.25">
      <c r="A12" s="23"/>
      <c r="B12" s="12" t="s">
        <v>5</v>
      </c>
      <c r="C12" s="24">
        <v>0.5</v>
      </c>
      <c r="D12" s="25"/>
      <c r="E12" s="22"/>
      <c r="F12" s="15">
        <f>ROUND(F11*C12,2)</f>
        <v>1169.22</v>
      </c>
    </row>
    <row r="13" spans="1:6" x14ac:dyDescent="0.25">
      <c r="A13" s="26"/>
      <c r="B13" s="27" t="s">
        <v>20</v>
      </c>
      <c r="C13" s="28"/>
      <c r="D13" s="29"/>
      <c r="E13" s="30"/>
      <c r="F13" s="31">
        <f>F11+F12</f>
        <v>3507.66</v>
      </c>
    </row>
    <row r="14" spans="1:6" ht="15.75" thickBot="1" x14ac:dyDescent="0.3">
      <c r="A14" s="26"/>
      <c r="B14" s="27" t="s">
        <v>6</v>
      </c>
      <c r="C14" s="32">
        <v>0.25</v>
      </c>
      <c r="D14" s="29"/>
      <c r="E14" s="30"/>
      <c r="F14" s="33">
        <f>ROUND(F13*C14,2)</f>
        <v>876.92</v>
      </c>
    </row>
    <row r="15" spans="1:6" ht="15.75" thickBot="1" x14ac:dyDescent="0.3">
      <c r="A15" s="26"/>
      <c r="B15" s="34" t="s">
        <v>11</v>
      </c>
      <c r="C15" s="35"/>
      <c r="D15" s="36"/>
      <c r="E15" s="37"/>
      <c r="F15" s="38">
        <f>F13+F14</f>
        <v>4384.58</v>
      </c>
    </row>
    <row r="16" spans="1:6" ht="25.5" x14ac:dyDescent="0.25">
      <c r="A16" s="26"/>
      <c r="B16" s="39" t="s">
        <v>14</v>
      </c>
      <c r="C16" s="40">
        <v>0.34</v>
      </c>
      <c r="D16" s="41"/>
      <c r="E16" s="42"/>
      <c r="F16" s="43">
        <f>ROUND(F15*C16,2)</f>
        <v>1490.76</v>
      </c>
    </row>
    <row r="17" spans="1:6" ht="25.5" x14ac:dyDescent="0.25">
      <c r="A17" s="26"/>
      <c r="B17" s="44" t="s">
        <v>15</v>
      </c>
      <c r="C17" s="45">
        <v>3.7000000000000002E-3</v>
      </c>
      <c r="D17" s="46"/>
      <c r="E17" s="47"/>
      <c r="F17" s="15">
        <f>ROUND(F15*C17,2)</f>
        <v>16.22</v>
      </c>
    </row>
    <row r="18" spans="1:6" ht="15.75" thickBot="1" x14ac:dyDescent="0.3">
      <c r="A18" s="26"/>
      <c r="B18" s="27" t="s">
        <v>7</v>
      </c>
      <c r="C18" s="32">
        <v>1.2</v>
      </c>
      <c r="D18" s="30"/>
      <c r="E18" s="30"/>
      <c r="F18" s="33">
        <f>F15*C18</f>
        <v>5261.5</v>
      </c>
    </row>
    <row r="19" spans="1:6" ht="15.75" thickBot="1" x14ac:dyDescent="0.3">
      <c r="A19" s="26"/>
      <c r="B19" s="48" t="s">
        <v>16</v>
      </c>
      <c r="C19" s="35"/>
      <c r="D19" s="36"/>
      <c r="E19" s="37"/>
      <c r="F19" s="49">
        <f>F22+F20+F21+F23</f>
        <v>1812.55</v>
      </c>
    </row>
    <row r="20" spans="1:6" x14ac:dyDescent="0.25">
      <c r="A20" s="26" t="s">
        <v>17</v>
      </c>
      <c r="B20" s="50" t="s">
        <v>34</v>
      </c>
      <c r="C20" s="51" t="s">
        <v>25</v>
      </c>
      <c r="D20" s="52">
        <v>74</v>
      </c>
      <c r="E20" s="53">
        <v>2.2000000000000002</v>
      </c>
      <c r="F20" s="54">
        <f>E20*D20</f>
        <v>162.80000000000001</v>
      </c>
    </row>
    <row r="21" spans="1:6" x14ac:dyDescent="0.25">
      <c r="A21" s="26"/>
      <c r="B21" s="50" t="s">
        <v>35</v>
      </c>
      <c r="C21" s="51" t="s">
        <v>25</v>
      </c>
      <c r="D21" s="52">
        <v>33.299999999999997</v>
      </c>
      <c r="E21" s="53">
        <v>3.14</v>
      </c>
      <c r="F21" s="54">
        <f>E21*D21</f>
        <v>104.56</v>
      </c>
    </row>
    <row r="22" spans="1:6" ht="16.899999999999999" customHeight="1" x14ac:dyDescent="0.25">
      <c r="A22" s="55"/>
      <c r="B22" s="56" t="s">
        <v>36</v>
      </c>
      <c r="C22" s="57" t="s">
        <v>25</v>
      </c>
      <c r="D22" s="58">
        <v>1.48</v>
      </c>
      <c r="E22" s="59">
        <v>44</v>
      </c>
      <c r="F22" s="60">
        <f>D22*E22</f>
        <v>65.12</v>
      </c>
    </row>
    <row r="23" spans="1:6" ht="16.899999999999999" customHeight="1" thickBot="1" x14ac:dyDescent="0.3">
      <c r="A23" s="55"/>
      <c r="B23" s="61" t="s">
        <v>39</v>
      </c>
      <c r="C23" s="62" t="s">
        <v>37</v>
      </c>
      <c r="D23" s="63">
        <v>115.36</v>
      </c>
      <c r="E23" s="64">
        <v>12.83</v>
      </c>
      <c r="F23" s="60">
        <f>D23*E23</f>
        <v>1480.07</v>
      </c>
    </row>
    <row r="24" spans="1:6" ht="16.899999999999999" customHeight="1" thickBot="1" x14ac:dyDescent="0.3">
      <c r="A24" s="55"/>
      <c r="B24" s="48" t="s">
        <v>18</v>
      </c>
      <c r="C24" s="35"/>
      <c r="D24" s="36"/>
      <c r="E24" s="37"/>
      <c r="F24" s="38">
        <v>8555</v>
      </c>
    </row>
    <row r="25" spans="1:6" ht="15.75" thickBot="1" x14ac:dyDescent="0.3">
      <c r="A25" s="26"/>
      <c r="B25" s="65" t="s">
        <v>10</v>
      </c>
      <c r="C25" s="66"/>
      <c r="D25" s="67"/>
      <c r="E25" s="68"/>
      <c r="F25" s="38">
        <f>F24+F19+F18+F17+F16+F15</f>
        <v>21520.61</v>
      </c>
    </row>
    <row r="26" spans="1:6" ht="15.75" thickBot="1" x14ac:dyDescent="0.3">
      <c r="A26" s="26"/>
      <c r="B26" s="69" t="s">
        <v>8</v>
      </c>
      <c r="C26" s="70">
        <v>0.05</v>
      </c>
      <c r="D26" s="71"/>
      <c r="E26" s="72"/>
      <c r="F26" s="73">
        <f>F25*0.05</f>
        <v>1076.03</v>
      </c>
    </row>
    <row r="27" spans="1:6" ht="15.75" thickBot="1" x14ac:dyDescent="0.3">
      <c r="A27" s="55"/>
      <c r="B27" s="65" t="s">
        <v>9</v>
      </c>
      <c r="C27" s="66"/>
      <c r="D27" s="68"/>
      <c r="E27" s="68"/>
      <c r="F27" s="74">
        <f>SUM(F25:F26)</f>
        <v>22596.639999999999</v>
      </c>
    </row>
    <row r="28" spans="1:6" ht="32.25" customHeight="1" thickBot="1" x14ac:dyDescent="0.3">
      <c r="A28" s="75"/>
      <c r="B28" s="88" t="s">
        <v>19</v>
      </c>
      <c r="C28" s="89"/>
      <c r="D28" s="89"/>
      <c r="E28" s="90"/>
      <c r="F28" s="76">
        <v>2403.36</v>
      </c>
    </row>
    <row r="29" spans="1:6" ht="15.75" thickBot="1" x14ac:dyDescent="0.3">
      <c r="A29" s="75"/>
      <c r="B29" s="77" t="s">
        <v>13</v>
      </c>
      <c r="C29" s="75"/>
      <c r="D29" s="78"/>
      <c r="E29" s="75"/>
      <c r="F29" s="79">
        <f>SUM(F27:F28)</f>
        <v>25000</v>
      </c>
    </row>
    <row r="30" spans="1:6" ht="16.149999999999999" customHeight="1" x14ac:dyDescent="0.25">
      <c r="A30" s="5"/>
      <c r="B30" s="5"/>
      <c r="C30" s="5"/>
      <c r="D30" s="80"/>
      <c r="E30" s="5"/>
      <c r="F30" s="81"/>
    </row>
    <row r="31" spans="1:6" ht="16.149999999999999" customHeight="1" x14ac:dyDescent="0.25">
      <c r="A31" s="5"/>
      <c r="B31" s="83"/>
      <c r="C31" s="83"/>
      <c r="D31" s="84"/>
      <c r="E31" s="83"/>
      <c r="F31" s="85"/>
    </row>
    <row r="32" spans="1:6" ht="25.9" customHeight="1" x14ac:dyDescent="0.25">
      <c r="B32" s="1"/>
      <c r="C32" s="1"/>
      <c r="D32" s="1"/>
      <c r="E32" s="82"/>
      <c r="F32" s="1"/>
    </row>
  </sheetData>
  <mergeCells count="5">
    <mergeCell ref="B28:E28"/>
    <mergeCell ref="B2:C2"/>
    <mergeCell ref="A3:F3"/>
    <mergeCell ref="A4:F4"/>
    <mergeCell ref="B5:E5"/>
  </mergeCells>
  <pageMargins left="0.31496062992125984" right="0.31496062992125984" top="0.35433070866141736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валка сухостоя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2026-03-18T08:49:39Z</dcterms:modified>
</cp:coreProperties>
</file>